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335"/>
  </bookViews>
  <sheets>
    <sheet name="CDRatio" sheetId="1" r:id="rId1"/>
  </sheets>
  <calcPr calcId="152511"/>
</workbook>
</file>

<file path=xl/calcChain.xml><?xml version="1.0" encoding="utf-8"?>
<calcChain xmlns="http://schemas.openxmlformats.org/spreadsheetml/2006/main">
  <c r="N61" i="1" l="1"/>
  <c r="M61" i="1"/>
  <c r="H61" i="1"/>
  <c r="I61" i="1"/>
  <c r="J61" i="1"/>
  <c r="K61" i="1"/>
  <c r="L61" i="1"/>
  <c r="G61" i="1"/>
  <c r="H59" i="1"/>
  <c r="I59" i="1"/>
  <c r="J59" i="1"/>
  <c r="K59" i="1"/>
  <c r="L59" i="1"/>
  <c r="M59" i="1"/>
  <c r="G59" i="1"/>
  <c r="M58" i="1"/>
  <c r="H54" i="1"/>
  <c r="I54" i="1"/>
  <c r="J54" i="1"/>
  <c r="K54" i="1"/>
  <c r="L54" i="1"/>
  <c r="M54" i="1"/>
  <c r="G54" i="1"/>
  <c r="H46" i="1"/>
  <c r="I46" i="1"/>
  <c r="J46" i="1"/>
  <c r="K46" i="1"/>
  <c r="L46" i="1"/>
  <c r="M46" i="1"/>
  <c r="G46" i="1"/>
  <c r="H43" i="1"/>
  <c r="I43" i="1"/>
  <c r="J43" i="1"/>
  <c r="K43" i="1"/>
  <c r="L43" i="1"/>
  <c r="M43" i="1"/>
  <c r="G43" i="1"/>
  <c r="H42" i="1"/>
  <c r="I42" i="1"/>
  <c r="J42" i="1"/>
  <c r="K42" i="1"/>
  <c r="L42" i="1"/>
  <c r="M42" i="1"/>
  <c r="G42" i="1"/>
  <c r="H38" i="1"/>
  <c r="I38" i="1"/>
  <c r="J38" i="1"/>
  <c r="K38" i="1"/>
  <c r="L38" i="1"/>
  <c r="M38" i="1"/>
  <c r="G38" i="1"/>
  <c r="H37" i="1"/>
  <c r="I37" i="1"/>
  <c r="J37" i="1"/>
  <c r="K37" i="1"/>
  <c r="L37" i="1"/>
  <c r="M37" i="1"/>
  <c r="G37" i="1"/>
  <c r="H20" i="1"/>
  <c r="I20" i="1"/>
  <c r="J20" i="1"/>
  <c r="K20" i="1"/>
  <c r="L20" i="1"/>
  <c r="M20" i="1"/>
  <c r="G20" i="1"/>
  <c r="H19" i="1"/>
  <c r="I19" i="1"/>
  <c r="J19" i="1"/>
  <c r="K19" i="1"/>
  <c r="L19" i="1"/>
  <c r="M19" i="1"/>
  <c r="G19" i="1"/>
  <c r="H14" i="1"/>
  <c r="I14" i="1"/>
  <c r="J14" i="1"/>
  <c r="K14" i="1"/>
  <c r="L14" i="1"/>
  <c r="M14" i="1"/>
  <c r="G14" i="1"/>
  <c r="N11" i="1" l="1"/>
  <c r="N25" i="1"/>
  <c r="N27" i="1"/>
  <c r="N28" i="1"/>
  <c r="N41" i="1"/>
  <c r="N43" i="1"/>
  <c r="N44" i="1"/>
  <c r="N57" i="1"/>
  <c r="N59" i="1"/>
  <c r="M7" i="1"/>
  <c r="N7" i="1" s="1"/>
  <c r="M8" i="1"/>
  <c r="N8" i="1" s="1"/>
  <c r="M9" i="1"/>
  <c r="N9" i="1" s="1"/>
  <c r="M10" i="1"/>
  <c r="N10" i="1" s="1"/>
  <c r="M11" i="1"/>
  <c r="M12" i="1"/>
  <c r="N12" i="1" s="1"/>
  <c r="M13" i="1"/>
  <c r="N13" i="1" s="1"/>
  <c r="N14" i="1"/>
  <c r="M15" i="1"/>
  <c r="N15" i="1" s="1"/>
  <c r="M16" i="1"/>
  <c r="N16" i="1" s="1"/>
  <c r="M17" i="1"/>
  <c r="N17" i="1" s="1"/>
  <c r="M18" i="1"/>
  <c r="N18" i="1" s="1"/>
  <c r="N19" i="1"/>
  <c r="N20" i="1"/>
  <c r="M21" i="1"/>
  <c r="N21" i="1" s="1"/>
  <c r="M22" i="1"/>
  <c r="N22" i="1" s="1"/>
  <c r="M23" i="1"/>
  <c r="N23" i="1" s="1"/>
  <c r="M24" i="1"/>
  <c r="N24" i="1" s="1"/>
  <c r="M25" i="1"/>
  <c r="M26" i="1"/>
  <c r="N26" i="1" s="1"/>
  <c r="M27" i="1"/>
  <c r="M28" i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N37" i="1"/>
  <c r="N38" i="1"/>
  <c r="M39" i="1"/>
  <c r="N39" i="1" s="1"/>
  <c r="M40" i="1"/>
  <c r="N40" i="1" s="1"/>
  <c r="M41" i="1"/>
  <c r="N42" i="1"/>
  <c r="M44" i="1"/>
  <c r="M45" i="1"/>
  <c r="N45" i="1" s="1"/>
  <c r="N46" i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N54" i="1"/>
  <c r="M55" i="1"/>
  <c r="N55" i="1" s="1"/>
  <c r="M56" i="1"/>
  <c r="N56" i="1" s="1"/>
  <c r="M57" i="1"/>
  <c r="M6" i="1"/>
  <c r="N6" i="1" s="1"/>
</calcChain>
</file>

<file path=xl/sharedStrings.xml><?xml version="1.0" encoding="utf-8"?>
<sst xmlns="http://schemas.openxmlformats.org/spreadsheetml/2006/main" count="74" uniqueCount="71">
  <si>
    <t>Advances</t>
  </si>
  <si>
    <t>Name of Bank</t>
  </si>
  <si>
    <t>Branch</t>
  </si>
  <si>
    <t>Rural</t>
  </si>
  <si>
    <t>Semi-Urban</t>
  </si>
  <si>
    <t xml:space="preserve">Urban </t>
  </si>
  <si>
    <t>CD Ratio</t>
  </si>
  <si>
    <t>BANK OF BARODA</t>
  </si>
  <si>
    <t>BANK OF INDIA</t>
  </si>
  <si>
    <t>CANARA BANK</t>
  </si>
  <si>
    <t>CENTRAL BANK OF INDIA</t>
  </si>
  <si>
    <t>INDIAN BANK</t>
  </si>
  <si>
    <t>PUNJAB NATIONAL BANK</t>
  </si>
  <si>
    <t>UNION BANK OF INDIA</t>
  </si>
  <si>
    <t>STATE BANK OF INDIA</t>
  </si>
  <si>
    <t>TOTAL LEAD BANKS</t>
  </si>
  <si>
    <t>BANK OF MAHARASHTRA</t>
  </si>
  <si>
    <t>INDIAN OVERSEAS BANK</t>
  </si>
  <si>
    <t>PUNJAB AND SIND BANK</t>
  </si>
  <si>
    <t>UCO BANK</t>
  </si>
  <si>
    <t>TOTAL NON LEAD BANKS</t>
  </si>
  <si>
    <t>TOTAL PUBLIC SECTOR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</si>
  <si>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</si>
  <si>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</si>
  <si>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</si>
  <si>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</si>
  <si>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</si>
  <si>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</si>
  <si>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</si>
  <si>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</si>
  <si>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</si>
  <si>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</si>
  <si>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</si>
  <si>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</si>
  <si>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THE NAINITAL BANK LTD</t>
  </si>
  <si>
    <t>CSB BANK LIMITED</t>
  </si>
  <si>
    <t>RBL BANK</t>
  </si>
  <si>
    <t>IDFC FIRST BANK</t>
  </si>
  <si>
    <t>TOTAL PRIVATE SECTOR BANKS</t>
  </si>
  <si>
    <t>TOTAL COMM.  BANKS</t>
  </si>
  <si>
    <t>PRATHAMA U.P GRAMIN BANK</t>
  </si>
  <si>
    <t>TOTAL REGIONAL RURAL BANKS</t>
  </si>
  <si>
    <t>TOTAL COMM.  BANKS + TOTAL RRB</t>
  </si>
  <si>
    <t>U P COOP BANK LTD</t>
  </si>
  <si>
    <t>U P S G V BANK LTD</t>
  </si>
  <si>
    <t>TOTAL CO-OPERATIVE SECTOR BANKS</t>
  </si>
  <si>
    <t>AU SMALL FIN.BANK</t>
  </si>
  <si>
    <t>EQUITAS SMALL FIN. BANK</t>
  </si>
  <si>
    <t>JANA SMALL FIN. BANK</t>
  </si>
  <si>
    <t>UJJIVAN SMALL FIN. BANK</t>
  </si>
  <si>
    <t>UTKARSH SMALL FIN. BANK</t>
  </si>
  <si>
    <t>SHIVALIK SMALL FINANCE BANK</t>
  </si>
  <si>
    <t>UNITY SMALL FINANCE BANK</t>
  </si>
  <si>
    <t>TOTAL SMALL FINANCE BANK</t>
  </si>
  <si>
    <t>INDIA POST PAYMENTS BANK</t>
  </si>
  <si>
    <t>FINO PAYMENTS BANK</t>
  </si>
  <si>
    <t>PAYTM  PAYMENTS BANK</t>
  </si>
  <si>
    <t>AIRTEL PAYMENTS BANK</t>
  </si>
  <si>
    <t>TOTAL PAYMENT BANK</t>
  </si>
  <si>
    <t>GRAND TOTAL</t>
  </si>
  <si>
    <t>Total Deposit</t>
  </si>
  <si>
    <t>Outside Advances</t>
  </si>
  <si>
    <t>Total Advances</t>
  </si>
  <si>
    <t>Agenda No. 4</t>
  </si>
  <si>
    <t>Annexure-1</t>
  </si>
  <si>
    <t xml:space="preserve">(Amount in Crore) </t>
  </si>
  <si>
    <t>BANK WISE C:D RATIO OF UTTAR PRADESH AS ON DECEMBER 2024</t>
  </si>
  <si>
    <t xml:space="preserve">Sr. No. </t>
  </si>
  <si>
    <t xml:space="preserve">RIDF </t>
  </si>
  <si>
    <t xml:space="preserve">ARYAVART BANK   </t>
  </si>
  <si>
    <t xml:space="preserve">BARODA UP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</si>
</sst>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u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64" fontId="3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Border="1"/>
    <xf numFmtId="0" fontId="2" fillId="2" borderId="3" xfId="0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10" fontId="2" fillId="0" borderId="18" xfId="1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10" fontId="2" fillId="0" borderId="21" xfId="1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0" borderId="16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164" fontId="3" fillId="0" borderId="23" xfId="0" applyNumberFormat="1" applyFont="1" applyBorder="1" applyAlignment="1">
      <alignment horizontal="right"/>
    </xf>
    <xf numFmtId="10" fontId="3" fillId="0" borderId="24" xfId="1" applyNumberFormat="1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164" fontId="3" fillId="0" borderId="26" xfId="0" applyNumberFormat="1" applyFont="1" applyBorder="1" applyAlignment="1">
      <alignment horizontal="right"/>
    </xf>
    <xf numFmtId="10" fontId="3" fillId="0" borderId="27" xfId="1" applyNumberFormat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164" fontId="2" fillId="0" borderId="29" xfId="0" applyNumberFormat="1" applyFont="1" applyBorder="1" applyAlignment="1">
      <alignment horizontal="right"/>
    </xf>
    <xf numFmtId="10" fontId="2" fillId="0" borderId="30" xfId="1" applyNumberFormat="1" applyFont="1" applyBorder="1" applyAlignment="1">
      <alignment horizontal="right"/>
    </xf>
    <xf numFmtId="10" fontId="2" fillId="0" borderId="31" xfId="1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164" fontId="2" fillId="0" borderId="33" xfId="0" applyNumberFormat="1" applyFont="1" applyBorder="1" applyAlignment="1">
      <alignment horizontal="right"/>
    </xf>
    <xf numFmtId="10" fontId="2" fillId="0" borderId="34" xfId="1" applyNumberFormat="1" applyFont="1" applyBorder="1" applyAlignment="1">
      <alignment horizontal="right"/>
    </xf>
    <xf numFmtId="0" fontId="2" fillId="0" borderId="33" xfId="0" applyFont="1" applyBorder="1" applyAlignment="1">
      <alignment horizontal="left"/>
    </xf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61"/>
  <sheetViews>
    <sheetView tabSelected="1" zoomScale="87" zoomScaleNormal="87" workbookViewId="0">
      <selection activeCell="G13" sqref="G13"/>
    </sheetView>
  </sheetViews>
  <sheetFormatPr defaultColWidth="9.6640625" defaultRowHeight="15.75" x14ac:dyDescent="0.25"/>
  <cols>
    <col min="1" max="1" width="6.33203125" style="20" bestFit="1" customWidth="1"/>
    <col min="2" max="2" width="29" style="2" customWidth="1"/>
    <col min="3" max="3" width="8" style="2" hidden="1" customWidth="1"/>
    <col min="4" max="4" width="12.77734375" style="2" hidden="1" customWidth="1"/>
    <col min="5" max="5" width="12.21875" style="2" hidden="1" customWidth="1"/>
    <col min="6" max="6" width="9.44140625" style="2" hidden="1" customWidth="1"/>
    <col min="7" max="7" width="11.88671875" style="35" customWidth="1"/>
    <col min="8" max="8" width="11.6640625" style="35" hidden="1" customWidth="1"/>
    <col min="9" max="9" width="15.77734375" style="35" hidden="1" customWidth="1"/>
    <col min="10" max="11" width="11.109375" style="35" hidden="1" customWidth="1"/>
    <col min="12" max="12" width="11.21875" style="35" hidden="1" customWidth="1"/>
    <col min="13" max="13" width="12.88671875" style="35" customWidth="1"/>
    <col min="14" max="14" width="8.88671875" style="36" bestFit="1" customWidth="1"/>
    <col min="15" max="245" width="9.6640625" style="1" customWidth="1"/>
  </cols>
  <sheetData>
    <row r="1" spans="1:245" ht="16.5" thickBot="1" x14ac:dyDescent="0.3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245" ht="16.5" thickBot="1" x14ac:dyDescent="0.3">
      <c r="A2" s="61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245" ht="26.25" customHeight="1" thickBot="1" x14ac:dyDescent="0.25">
      <c r="A3" s="64" t="s">
        <v>66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245" ht="18.75" customHeight="1" thickBot="1" x14ac:dyDescent="0.35">
      <c r="A4" s="67" t="s">
        <v>65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245" ht="39.75" customHeight="1" thickBot="1" x14ac:dyDescent="0.25">
      <c r="A5" s="13" t="s">
        <v>67</v>
      </c>
      <c r="B5" s="16" t="s">
        <v>1</v>
      </c>
      <c r="C5" s="17" t="s">
        <v>2</v>
      </c>
      <c r="D5" s="17" t="s">
        <v>3</v>
      </c>
      <c r="E5" s="18" t="s">
        <v>4</v>
      </c>
      <c r="F5" s="19" t="s">
        <v>5</v>
      </c>
      <c r="G5" s="8" t="s">
        <v>60</v>
      </c>
      <c r="H5" s="22" t="s">
        <v>3</v>
      </c>
      <c r="I5" s="22" t="s">
        <v>4</v>
      </c>
      <c r="J5" s="8" t="s">
        <v>5</v>
      </c>
      <c r="K5" s="8" t="s">
        <v>0</v>
      </c>
      <c r="L5" s="8" t="s">
        <v>61</v>
      </c>
      <c r="M5" s="8" t="s">
        <v>62</v>
      </c>
      <c r="N5" s="33" t="s">
        <v>6</v>
      </c>
    </row>
    <row r="6" spans="1:245" x14ac:dyDescent="0.25">
      <c r="A6" s="23">
        <v>1</v>
      </c>
      <c r="B6" s="14" t="s">
        <v>7</v>
      </c>
      <c r="C6" s="14">
        <v>1331</v>
      </c>
      <c r="D6" s="14">
        <v>31724.71</v>
      </c>
      <c r="E6" s="15">
        <v>24904.43</v>
      </c>
      <c r="F6" s="14">
        <v>89910.83</v>
      </c>
      <c r="G6" s="9">
        <v>146539.97</v>
      </c>
      <c r="H6" s="9">
        <v>16992.830000000002</v>
      </c>
      <c r="I6" s="9">
        <v>12791.78</v>
      </c>
      <c r="J6" s="9">
        <v>41067.94</v>
      </c>
      <c r="K6" s="9">
        <v>70852.55</v>
      </c>
      <c r="L6" s="9">
        <v>10400</v>
      </c>
      <c r="M6" s="9">
        <f>K6+L6</f>
        <v>81252.55</v>
      </c>
      <c r="N6" s="24">
        <f>M6/G6</f>
        <v>0.55447363610078537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x14ac:dyDescent="0.25">
      <c r="A7" s="25">
        <v>2</v>
      </c>
      <c r="B7" s="6" t="s">
        <v>8</v>
      </c>
      <c r="C7" s="6">
        <v>528</v>
      </c>
      <c r="D7" s="6">
        <v>10647.48</v>
      </c>
      <c r="E7" s="7">
        <v>11189.07</v>
      </c>
      <c r="F7" s="6">
        <v>28297.91</v>
      </c>
      <c r="G7" s="10">
        <v>50134.46</v>
      </c>
      <c r="H7" s="10">
        <v>5625.28</v>
      </c>
      <c r="I7" s="10">
        <v>5489</v>
      </c>
      <c r="J7" s="10">
        <v>18585.75</v>
      </c>
      <c r="K7" s="10">
        <v>29700.03</v>
      </c>
      <c r="L7" s="10">
        <v>1308</v>
      </c>
      <c r="M7" s="10">
        <f t="shared" ref="M7:M58" si="0">K7+L7</f>
        <v>31008.03</v>
      </c>
      <c r="N7" s="24">
        <f t="shared" ref="N7:N61" si="1">M7/G7</f>
        <v>0.61849733696144327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x14ac:dyDescent="0.25">
      <c r="A8" s="25">
        <v>3</v>
      </c>
      <c r="B8" s="6" t="s">
        <v>9</v>
      </c>
      <c r="C8" s="6">
        <v>1138</v>
      </c>
      <c r="D8" s="6">
        <v>12996.42</v>
      </c>
      <c r="E8" s="7">
        <v>14885.69</v>
      </c>
      <c r="F8" s="6">
        <v>64110.06</v>
      </c>
      <c r="G8" s="10">
        <v>91992.17</v>
      </c>
      <c r="H8" s="10">
        <v>10631.81</v>
      </c>
      <c r="I8" s="10">
        <v>10058.959999999999</v>
      </c>
      <c r="J8" s="10">
        <v>27625.86</v>
      </c>
      <c r="K8" s="10">
        <v>48316.63</v>
      </c>
      <c r="L8" s="10">
        <v>6148.27</v>
      </c>
      <c r="M8" s="10">
        <f t="shared" si="0"/>
        <v>54464.899999999994</v>
      </c>
      <c r="N8" s="24">
        <f t="shared" si="1"/>
        <v>0.59206017207768868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x14ac:dyDescent="0.25">
      <c r="A9" s="25">
        <v>4</v>
      </c>
      <c r="B9" s="6" t="s">
        <v>10</v>
      </c>
      <c r="C9" s="6">
        <v>572</v>
      </c>
      <c r="D9" s="6">
        <v>10860.69</v>
      </c>
      <c r="E9" s="7">
        <v>10192.61</v>
      </c>
      <c r="F9" s="6">
        <v>28121.94</v>
      </c>
      <c r="G9" s="10">
        <v>49175.24</v>
      </c>
      <c r="H9" s="10">
        <v>4154.29</v>
      </c>
      <c r="I9" s="10">
        <v>3808.5</v>
      </c>
      <c r="J9" s="10">
        <v>10735.44</v>
      </c>
      <c r="K9" s="10">
        <v>18698.23</v>
      </c>
      <c r="L9" s="10">
        <v>1918</v>
      </c>
      <c r="M9" s="10">
        <f t="shared" si="0"/>
        <v>20616.23</v>
      </c>
      <c r="N9" s="24">
        <f t="shared" si="1"/>
        <v>0.41924004844714535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x14ac:dyDescent="0.25">
      <c r="A10" s="25">
        <v>5</v>
      </c>
      <c r="B10" s="6" t="s">
        <v>11</v>
      </c>
      <c r="C10" s="6">
        <v>1077</v>
      </c>
      <c r="D10" s="6">
        <v>23397.21</v>
      </c>
      <c r="E10" s="7">
        <v>18393.810000000001</v>
      </c>
      <c r="F10" s="6">
        <v>61257.26</v>
      </c>
      <c r="G10" s="10">
        <v>103048.28</v>
      </c>
      <c r="H10" s="10">
        <v>12584.93</v>
      </c>
      <c r="I10" s="10">
        <v>7424.73</v>
      </c>
      <c r="J10" s="10">
        <v>25570.73</v>
      </c>
      <c r="K10" s="10">
        <v>45580.39</v>
      </c>
      <c r="L10" s="10">
        <v>9564</v>
      </c>
      <c r="M10" s="10">
        <f t="shared" si="0"/>
        <v>55144.39</v>
      </c>
      <c r="N10" s="24">
        <f t="shared" si="1"/>
        <v>0.53513159074561945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x14ac:dyDescent="0.25">
      <c r="A11" s="25">
        <v>6</v>
      </c>
      <c r="B11" s="6" t="s">
        <v>12</v>
      </c>
      <c r="C11" s="6">
        <v>1661</v>
      </c>
      <c r="D11" s="6">
        <v>38240.730000000003</v>
      </c>
      <c r="E11" s="7">
        <v>38783.81</v>
      </c>
      <c r="F11" s="6">
        <v>137855.70000000001</v>
      </c>
      <c r="G11" s="10">
        <v>214880.24</v>
      </c>
      <c r="H11" s="10">
        <v>18302.05</v>
      </c>
      <c r="I11" s="10">
        <v>17800.96</v>
      </c>
      <c r="J11" s="10">
        <v>59753.36</v>
      </c>
      <c r="K11" s="10">
        <v>95856.37</v>
      </c>
      <c r="L11" s="10">
        <v>10084.36</v>
      </c>
      <c r="M11" s="10">
        <f t="shared" si="0"/>
        <v>105940.73</v>
      </c>
      <c r="N11" s="24">
        <f t="shared" si="1"/>
        <v>0.49302220622985155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x14ac:dyDescent="0.25">
      <c r="A12" s="25">
        <v>7</v>
      </c>
      <c r="B12" s="6" t="s">
        <v>13</v>
      </c>
      <c r="C12" s="6">
        <v>1170</v>
      </c>
      <c r="D12" s="6">
        <v>36597.07</v>
      </c>
      <c r="E12" s="7">
        <v>19281.48</v>
      </c>
      <c r="F12" s="6">
        <v>74847.960000000006</v>
      </c>
      <c r="G12" s="10">
        <v>130726.51</v>
      </c>
      <c r="H12" s="10">
        <v>12240.55</v>
      </c>
      <c r="I12" s="10">
        <v>7837.41</v>
      </c>
      <c r="J12" s="10">
        <v>28595.49</v>
      </c>
      <c r="K12" s="10">
        <v>48673.45</v>
      </c>
      <c r="L12" s="10">
        <v>11876.52</v>
      </c>
      <c r="M12" s="10">
        <f t="shared" si="0"/>
        <v>60549.97</v>
      </c>
      <c r="N12" s="24">
        <f t="shared" si="1"/>
        <v>0.46318049797244648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6.5" thickBot="1" x14ac:dyDescent="0.3">
      <c r="A13" s="26">
        <v>8</v>
      </c>
      <c r="B13" s="27" t="s">
        <v>14</v>
      </c>
      <c r="C13" s="27">
        <v>2333</v>
      </c>
      <c r="D13" s="27">
        <v>67771.12</v>
      </c>
      <c r="E13" s="28">
        <v>76157.42</v>
      </c>
      <c r="F13" s="27">
        <v>244487.4</v>
      </c>
      <c r="G13" s="11">
        <v>388415.94</v>
      </c>
      <c r="H13" s="11">
        <v>22651.11</v>
      </c>
      <c r="I13" s="11">
        <v>30920.3</v>
      </c>
      <c r="J13" s="11">
        <v>97863.3</v>
      </c>
      <c r="K13" s="11">
        <v>151434.71</v>
      </c>
      <c r="L13" s="11">
        <v>14065.31</v>
      </c>
      <c r="M13" s="10">
        <f t="shared" si="0"/>
        <v>165500.01999999999</v>
      </c>
      <c r="N13" s="29">
        <f t="shared" si="1"/>
        <v>0.42608967077921672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4" customFormat="1" ht="16.5" thickBot="1" x14ac:dyDescent="0.3">
      <c r="A14" s="30"/>
      <c r="B14" s="21" t="s">
        <v>15</v>
      </c>
      <c r="C14" s="21">
        <v>9810</v>
      </c>
      <c r="D14" s="21">
        <v>232235.43</v>
      </c>
      <c r="E14" s="31">
        <v>213788.32</v>
      </c>
      <c r="F14" s="21">
        <v>728889.06</v>
      </c>
      <c r="G14" s="12">
        <f>SUM(G6:G13)</f>
        <v>1174912.81</v>
      </c>
      <c r="H14" s="12">
        <f t="shared" ref="H14:M14" si="2">SUM(H6:H13)</f>
        <v>103182.85</v>
      </c>
      <c r="I14" s="12">
        <f t="shared" si="2"/>
        <v>96131.64</v>
      </c>
      <c r="J14" s="12">
        <f t="shared" si="2"/>
        <v>309797.87</v>
      </c>
      <c r="K14" s="12">
        <f t="shared" si="2"/>
        <v>509112.36</v>
      </c>
      <c r="L14" s="12">
        <f t="shared" si="2"/>
        <v>65364.460000000006</v>
      </c>
      <c r="M14" s="12">
        <f t="shared" si="2"/>
        <v>574476.81999999995</v>
      </c>
      <c r="N14" s="32">
        <f t="shared" si="1"/>
        <v>0.48895272492603081</v>
      </c>
    </row>
    <row r="15" spans="1:245" x14ac:dyDescent="0.25">
      <c r="A15" s="23">
        <v>9</v>
      </c>
      <c r="B15" s="14" t="s">
        <v>16</v>
      </c>
      <c r="C15" s="14">
        <v>139</v>
      </c>
      <c r="D15" s="14">
        <v>268.54000000000002</v>
      </c>
      <c r="E15" s="15">
        <v>703.61</v>
      </c>
      <c r="F15" s="14">
        <v>6289.23</v>
      </c>
      <c r="G15" s="9">
        <v>7261.38</v>
      </c>
      <c r="H15" s="9">
        <v>101.06</v>
      </c>
      <c r="I15" s="9">
        <v>841.91</v>
      </c>
      <c r="J15" s="9">
        <v>6129.65</v>
      </c>
      <c r="K15" s="9">
        <v>7072.62</v>
      </c>
      <c r="L15" s="9">
        <v>245.35</v>
      </c>
      <c r="M15" s="9">
        <f t="shared" si="0"/>
        <v>7317.97</v>
      </c>
      <c r="N15" s="24">
        <f t="shared" si="1"/>
        <v>1.0077932844720976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x14ac:dyDescent="0.25">
      <c r="A16" s="25">
        <v>10</v>
      </c>
      <c r="B16" s="6" t="s">
        <v>17</v>
      </c>
      <c r="C16" s="6">
        <v>252</v>
      </c>
      <c r="D16" s="6">
        <v>2034.55</v>
      </c>
      <c r="E16" s="7">
        <v>2216.14</v>
      </c>
      <c r="F16" s="6">
        <v>16451.7</v>
      </c>
      <c r="G16" s="10">
        <v>20702.39</v>
      </c>
      <c r="H16" s="10">
        <v>1080.51</v>
      </c>
      <c r="I16" s="10">
        <v>884.93</v>
      </c>
      <c r="J16" s="10">
        <v>7583.08</v>
      </c>
      <c r="K16" s="10">
        <v>9548.52</v>
      </c>
      <c r="L16" s="10">
        <v>3010</v>
      </c>
      <c r="M16" s="10">
        <f t="shared" si="0"/>
        <v>12558.52</v>
      </c>
      <c r="N16" s="24">
        <f t="shared" si="1"/>
        <v>0.60662174753736164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x14ac:dyDescent="0.25">
      <c r="A17" s="25">
        <v>11</v>
      </c>
      <c r="B17" s="6" t="s">
        <v>18</v>
      </c>
      <c r="C17" s="6">
        <v>234</v>
      </c>
      <c r="D17" s="6">
        <v>2934.8</v>
      </c>
      <c r="E17" s="7">
        <v>1310.1600000000001</v>
      </c>
      <c r="F17" s="6">
        <v>10004.030000000001</v>
      </c>
      <c r="G17" s="10">
        <v>14248.99</v>
      </c>
      <c r="H17" s="10">
        <v>1745.88</v>
      </c>
      <c r="I17" s="10">
        <v>913.5</v>
      </c>
      <c r="J17" s="10">
        <v>4708.3599999999997</v>
      </c>
      <c r="K17" s="10">
        <v>7367.74</v>
      </c>
      <c r="L17" s="10">
        <v>0</v>
      </c>
      <c r="M17" s="10">
        <f t="shared" si="0"/>
        <v>7367.74</v>
      </c>
      <c r="N17" s="24">
        <f t="shared" si="1"/>
        <v>0.51707103450841074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thickBot="1" x14ac:dyDescent="0.3">
      <c r="A18" s="25">
        <v>12</v>
      </c>
      <c r="B18" s="6" t="s">
        <v>19</v>
      </c>
      <c r="C18" s="6">
        <v>300</v>
      </c>
      <c r="D18" s="6">
        <v>3704.78</v>
      </c>
      <c r="E18" s="7">
        <v>2726.34</v>
      </c>
      <c r="F18" s="6">
        <v>11782.46</v>
      </c>
      <c r="G18" s="10">
        <v>18213.580000000002</v>
      </c>
      <c r="H18" s="10">
        <v>1749.29</v>
      </c>
      <c r="I18" s="10">
        <v>1585.91</v>
      </c>
      <c r="J18" s="10">
        <v>5932.8</v>
      </c>
      <c r="K18" s="10">
        <v>9268</v>
      </c>
      <c r="L18" s="10">
        <v>0</v>
      </c>
      <c r="M18" s="10">
        <f t="shared" si="0"/>
        <v>9268</v>
      </c>
      <c r="N18" s="24">
        <f t="shared" si="1"/>
        <v>0.50885108803431278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4" customFormat="1" ht="16.5" thickBot="1" x14ac:dyDescent="0.3">
      <c r="A19" s="30"/>
      <c r="B19" s="21" t="s">
        <v>20</v>
      </c>
      <c r="C19" s="21">
        <v>925</v>
      </c>
      <c r="D19" s="21">
        <v>8942.67</v>
      </c>
      <c r="E19" s="31">
        <v>6956.25</v>
      </c>
      <c r="F19" s="21">
        <v>44527.42</v>
      </c>
      <c r="G19" s="12">
        <f>SUM(G15:G18)</f>
        <v>60426.340000000004</v>
      </c>
      <c r="H19" s="12">
        <f t="shared" ref="H19:M19" si="3">SUM(H15:H18)</f>
        <v>4676.74</v>
      </c>
      <c r="I19" s="12">
        <f t="shared" si="3"/>
        <v>4226.25</v>
      </c>
      <c r="J19" s="12">
        <f t="shared" si="3"/>
        <v>24353.89</v>
      </c>
      <c r="K19" s="12">
        <f t="shared" si="3"/>
        <v>33256.879999999997</v>
      </c>
      <c r="L19" s="12">
        <f t="shared" si="3"/>
        <v>3255.35</v>
      </c>
      <c r="M19" s="12">
        <f t="shared" si="3"/>
        <v>36512.230000000003</v>
      </c>
      <c r="N19" s="32">
        <f t="shared" si="1"/>
        <v>0.60424361296745754</v>
      </c>
    </row>
    <row r="20" spans="1:245" s="4" customFormat="1" ht="16.5" thickBot="1" x14ac:dyDescent="0.3">
      <c r="A20" s="30"/>
      <c r="B20" s="21" t="s">
        <v>21</v>
      </c>
      <c r="C20" s="21">
        <v>10735</v>
      </c>
      <c r="D20" s="21">
        <v>241178.1</v>
      </c>
      <c r="E20" s="31">
        <v>220744.57</v>
      </c>
      <c r="F20" s="21">
        <v>773416.48</v>
      </c>
      <c r="G20" s="12">
        <f>G14+G19</f>
        <v>1235339.1500000001</v>
      </c>
      <c r="H20" s="12">
        <f t="shared" ref="H20:M20" si="4">H14+H19</f>
        <v>107859.59000000001</v>
      </c>
      <c r="I20" s="12">
        <f t="shared" si="4"/>
        <v>100357.89</v>
      </c>
      <c r="J20" s="12">
        <f t="shared" si="4"/>
        <v>334151.76</v>
      </c>
      <c r="K20" s="12">
        <f t="shared" si="4"/>
        <v>542369.24</v>
      </c>
      <c r="L20" s="12">
        <f t="shared" si="4"/>
        <v>68619.810000000012</v>
      </c>
      <c r="M20" s="12">
        <f t="shared" si="4"/>
        <v>610989.04999999993</v>
      </c>
      <c r="N20" s="32">
        <f t="shared" si="1"/>
        <v>0.49459215309415222</v>
      </c>
    </row>
    <row r="21" spans="1:245" s="3" customFormat="1" x14ac:dyDescent="0.25">
      <c r="A21" s="25">
        <v>13</v>
      </c>
      <c r="B21" s="6" t="s">
        <v>22</v>
      </c>
      <c r="C21" s="6">
        <v>507</v>
      </c>
      <c r="D21" s="6">
        <v>1276.8</v>
      </c>
      <c r="E21" s="6">
        <v>5151.04</v>
      </c>
      <c r="F21" s="6">
        <v>51189.24</v>
      </c>
      <c r="G21" s="10">
        <v>57617.08</v>
      </c>
      <c r="H21" s="10">
        <v>1533.59</v>
      </c>
      <c r="I21" s="10">
        <v>6771.27</v>
      </c>
      <c r="J21" s="10">
        <v>37589.43</v>
      </c>
      <c r="K21" s="10">
        <v>45894.29</v>
      </c>
      <c r="L21" s="10">
        <v>0</v>
      </c>
      <c r="M21" s="10">
        <f t="shared" si="0"/>
        <v>45894.29</v>
      </c>
      <c r="N21" s="24">
        <f t="shared" si="1"/>
        <v>0.79653967191673025</v>
      </c>
    </row>
    <row r="22" spans="1:245" s="3" customFormat="1" x14ac:dyDescent="0.25">
      <c r="A22" s="25">
        <v>14</v>
      </c>
      <c r="B22" s="6" t="s">
        <v>23</v>
      </c>
      <c r="C22" s="6">
        <v>549</v>
      </c>
      <c r="D22" s="6">
        <v>173.44</v>
      </c>
      <c r="E22" s="6">
        <v>851.99</v>
      </c>
      <c r="F22" s="6">
        <v>6969.64</v>
      </c>
      <c r="G22" s="10">
        <v>7995.07</v>
      </c>
      <c r="H22" s="10">
        <v>1195.02</v>
      </c>
      <c r="I22" s="10">
        <v>2733.96</v>
      </c>
      <c r="J22" s="10">
        <v>4751.79</v>
      </c>
      <c r="K22" s="10">
        <v>8680.77</v>
      </c>
      <c r="L22" s="10">
        <v>0</v>
      </c>
      <c r="M22" s="10">
        <f t="shared" si="0"/>
        <v>8680.77</v>
      </c>
      <c r="N22" s="24">
        <f t="shared" si="1"/>
        <v>1.0857653528987239</v>
      </c>
    </row>
    <row r="23" spans="1:245" s="3" customFormat="1" x14ac:dyDescent="0.25">
      <c r="A23" s="25">
        <v>15</v>
      </c>
      <c r="B23" s="6" t="s">
        <v>24</v>
      </c>
      <c r="C23" s="6">
        <v>31</v>
      </c>
      <c r="D23" s="6">
        <v>140.88</v>
      </c>
      <c r="E23" s="6">
        <v>133.19999999999999</v>
      </c>
      <c r="F23" s="6">
        <v>4164.5600000000004</v>
      </c>
      <c r="G23" s="10">
        <v>4438.6400000000003</v>
      </c>
      <c r="H23" s="10">
        <v>161.46</v>
      </c>
      <c r="I23" s="10">
        <v>93.62</v>
      </c>
      <c r="J23" s="10">
        <v>3478.29</v>
      </c>
      <c r="K23" s="10">
        <v>3733.37</v>
      </c>
      <c r="L23" s="10">
        <v>0</v>
      </c>
      <c r="M23" s="10">
        <f t="shared" si="0"/>
        <v>3733.37</v>
      </c>
      <c r="N23" s="24">
        <f t="shared" si="1"/>
        <v>0.84110673539642766</v>
      </c>
    </row>
    <row r="24" spans="1:245" s="3" customFormat="1" x14ac:dyDescent="0.25">
      <c r="A24" s="25">
        <v>16</v>
      </c>
      <c r="B24" s="6" t="s">
        <v>25</v>
      </c>
      <c r="C24" s="6">
        <v>905</v>
      </c>
      <c r="D24" s="6">
        <v>7515.82</v>
      </c>
      <c r="E24" s="6">
        <v>18500.11</v>
      </c>
      <c r="F24" s="6">
        <v>140558.85999999999</v>
      </c>
      <c r="G24" s="10">
        <v>166574.79</v>
      </c>
      <c r="H24" s="10">
        <v>12232.18</v>
      </c>
      <c r="I24" s="10">
        <v>19018.61</v>
      </c>
      <c r="J24" s="10">
        <v>136316.56</v>
      </c>
      <c r="K24" s="10">
        <v>167567.35</v>
      </c>
      <c r="L24" s="10">
        <v>0</v>
      </c>
      <c r="M24" s="10">
        <f t="shared" si="0"/>
        <v>167567.35</v>
      </c>
      <c r="N24" s="24">
        <f t="shared" si="1"/>
        <v>1.0059586447625117</v>
      </c>
    </row>
    <row r="25" spans="1:245" s="3" customFormat="1" x14ac:dyDescent="0.25">
      <c r="A25" s="25">
        <v>17</v>
      </c>
      <c r="B25" s="6" t="s">
        <v>26</v>
      </c>
      <c r="C25" s="6">
        <v>431</v>
      </c>
      <c r="D25" s="6">
        <v>1162.3</v>
      </c>
      <c r="E25" s="6">
        <v>6000.59</v>
      </c>
      <c r="F25" s="6">
        <v>99767.1</v>
      </c>
      <c r="G25" s="10">
        <v>106929.99</v>
      </c>
      <c r="H25" s="10">
        <v>306.13</v>
      </c>
      <c r="I25" s="10">
        <v>4549.29</v>
      </c>
      <c r="J25" s="10">
        <v>67529.91</v>
      </c>
      <c r="K25" s="10">
        <v>72385.33</v>
      </c>
      <c r="L25" s="10">
        <v>0</v>
      </c>
      <c r="M25" s="10">
        <f t="shared" si="0"/>
        <v>72385.33</v>
      </c>
      <c r="N25" s="24">
        <f t="shared" si="1"/>
        <v>0.67694133329667383</v>
      </c>
    </row>
    <row r="26" spans="1:245" s="3" customFormat="1" x14ac:dyDescent="0.25">
      <c r="A26" s="25">
        <v>18</v>
      </c>
      <c r="B26" s="6" t="s">
        <v>27</v>
      </c>
      <c r="C26" s="6">
        <v>119</v>
      </c>
      <c r="D26" s="6">
        <v>424.84</v>
      </c>
      <c r="E26" s="6">
        <v>1150.0899999999999</v>
      </c>
      <c r="F26" s="6">
        <v>14045.37</v>
      </c>
      <c r="G26" s="10">
        <v>15620.3</v>
      </c>
      <c r="H26" s="10">
        <v>246.43</v>
      </c>
      <c r="I26" s="10">
        <v>532.46</v>
      </c>
      <c r="J26" s="10">
        <v>4914.59</v>
      </c>
      <c r="K26" s="10">
        <v>5693.48</v>
      </c>
      <c r="L26" s="10">
        <v>2190.0500000000002</v>
      </c>
      <c r="M26" s="10">
        <f t="shared" si="0"/>
        <v>7883.53</v>
      </c>
      <c r="N26" s="24">
        <f t="shared" si="1"/>
        <v>0.50469773307810994</v>
      </c>
    </row>
    <row r="27" spans="1:245" s="3" customFormat="1" x14ac:dyDescent="0.25">
      <c r="A27" s="25">
        <v>19</v>
      </c>
      <c r="B27" s="6" t="s">
        <v>28</v>
      </c>
      <c r="C27" s="6">
        <v>186</v>
      </c>
      <c r="D27" s="6">
        <v>349.47</v>
      </c>
      <c r="E27" s="6">
        <v>759.31</v>
      </c>
      <c r="F27" s="6">
        <v>16860.57</v>
      </c>
      <c r="G27" s="10">
        <v>17969.349999999999</v>
      </c>
      <c r="H27" s="10">
        <v>4671.7</v>
      </c>
      <c r="I27" s="10">
        <v>1269.8399999999999</v>
      </c>
      <c r="J27" s="10">
        <v>12207.11</v>
      </c>
      <c r="K27" s="10">
        <v>18148.650000000001</v>
      </c>
      <c r="L27" s="10">
        <v>0</v>
      </c>
      <c r="M27" s="10">
        <f t="shared" si="0"/>
        <v>18148.650000000001</v>
      </c>
      <c r="N27" s="24">
        <f t="shared" si="1"/>
        <v>1.0099781016007814</v>
      </c>
    </row>
    <row r="28" spans="1:245" s="3" customFormat="1" x14ac:dyDescent="0.25">
      <c r="A28" s="25">
        <v>20</v>
      </c>
      <c r="B28" s="6" t="s">
        <v>29</v>
      </c>
      <c r="C28" s="6">
        <v>17</v>
      </c>
      <c r="D28" s="6">
        <v>0</v>
      </c>
      <c r="E28" s="6">
        <v>148.4</v>
      </c>
      <c r="F28" s="6">
        <v>1039.56</v>
      </c>
      <c r="G28" s="10">
        <v>1187.96</v>
      </c>
      <c r="H28" s="10">
        <v>0</v>
      </c>
      <c r="I28" s="10">
        <v>56.61</v>
      </c>
      <c r="J28" s="10">
        <v>717.72</v>
      </c>
      <c r="K28" s="10">
        <v>774.33</v>
      </c>
      <c r="L28" s="10">
        <v>0</v>
      </c>
      <c r="M28" s="10">
        <f t="shared" si="0"/>
        <v>774.33</v>
      </c>
      <c r="N28" s="24">
        <f t="shared" si="1"/>
        <v>0.65181487592174825</v>
      </c>
    </row>
    <row r="29" spans="1:245" s="3" customFormat="1" x14ac:dyDescent="0.25">
      <c r="A29" s="25">
        <v>21</v>
      </c>
      <c r="B29" s="6" t="s">
        <v>30</v>
      </c>
      <c r="C29" s="6">
        <v>12</v>
      </c>
      <c r="D29" s="6">
        <v>0</v>
      </c>
      <c r="E29" s="6">
        <v>0</v>
      </c>
      <c r="F29" s="6">
        <v>780.36</v>
      </c>
      <c r="G29" s="10">
        <v>780.36</v>
      </c>
      <c r="H29" s="10">
        <v>0</v>
      </c>
      <c r="I29" s="10">
        <v>0</v>
      </c>
      <c r="J29" s="10">
        <v>493.12</v>
      </c>
      <c r="K29" s="10">
        <v>493.12</v>
      </c>
      <c r="L29" s="10">
        <v>0</v>
      </c>
      <c r="M29" s="10">
        <f t="shared" si="0"/>
        <v>493.12</v>
      </c>
      <c r="N29" s="24">
        <f t="shared" si="1"/>
        <v>0.63191347583166746</v>
      </c>
    </row>
    <row r="30" spans="1:245" s="3" customFormat="1" x14ac:dyDescent="0.25">
      <c r="A30" s="25">
        <v>22</v>
      </c>
      <c r="B30" s="6" t="s">
        <v>31</v>
      </c>
      <c r="C30" s="6">
        <v>131</v>
      </c>
      <c r="D30" s="6">
        <v>1183.1099999999999</v>
      </c>
      <c r="E30" s="6">
        <v>380.92</v>
      </c>
      <c r="F30" s="6">
        <v>19308.64</v>
      </c>
      <c r="G30" s="10">
        <v>20872.669999999998</v>
      </c>
      <c r="H30" s="10">
        <v>1826.34</v>
      </c>
      <c r="I30" s="10">
        <v>21.17</v>
      </c>
      <c r="J30" s="10">
        <v>14755.24</v>
      </c>
      <c r="K30" s="10">
        <v>16602.75</v>
      </c>
      <c r="L30" s="10">
        <v>0</v>
      </c>
      <c r="M30" s="10">
        <f t="shared" si="0"/>
        <v>16602.75</v>
      </c>
      <c r="N30" s="24">
        <f t="shared" si="1"/>
        <v>0.79543010070106035</v>
      </c>
    </row>
    <row r="31" spans="1:245" s="3" customFormat="1" x14ac:dyDescent="0.25">
      <c r="A31" s="25">
        <v>23</v>
      </c>
      <c r="B31" s="6" t="s">
        <v>32</v>
      </c>
      <c r="C31" s="6">
        <v>12</v>
      </c>
      <c r="D31" s="6">
        <v>0</v>
      </c>
      <c r="E31" s="6">
        <v>0</v>
      </c>
      <c r="F31" s="6">
        <v>1196.8599999999999</v>
      </c>
      <c r="G31" s="10">
        <v>1196.8599999999999</v>
      </c>
      <c r="H31" s="10">
        <v>0</v>
      </c>
      <c r="I31" s="10">
        <v>0</v>
      </c>
      <c r="J31" s="10">
        <v>574.1</v>
      </c>
      <c r="K31" s="10">
        <v>574.1</v>
      </c>
      <c r="L31" s="10">
        <v>0</v>
      </c>
      <c r="M31" s="10">
        <f t="shared" si="0"/>
        <v>574.1</v>
      </c>
      <c r="N31" s="24">
        <f t="shared" si="1"/>
        <v>0.47967180789733144</v>
      </c>
    </row>
    <row r="32" spans="1:245" s="3" customFormat="1" x14ac:dyDescent="0.25">
      <c r="A32" s="25">
        <v>24</v>
      </c>
      <c r="B32" s="6" t="s">
        <v>33</v>
      </c>
      <c r="C32" s="6">
        <v>86</v>
      </c>
      <c r="D32" s="6">
        <v>1041.8699999999999</v>
      </c>
      <c r="E32" s="6">
        <v>505.66</v>
      </c>
      <c r="F32" s="6">
        <v>17289.57</v>
      </c>
      <c r="G32" s="10">
        <v>18837.099999999999</v>
      </c>
      <c r="H32" s="10">
        <v>430.61</v>
      </c>
      <c r="I32" s="10">
        <v>166.56</v>
      </c>
      <c r="J32" s="10">
        <v>10172.200000000001</v>
      </c>
      <c r="K32" s="10">
        <v>10769.37</v>
      </c>
      <c r="L32" s="10">
        <v>0</v>
      </c>
      <c r="M32" s="10">
        <f t="shared" si="0"/>
        <v>10769.37</v>
      </c>
      <c r="N32" s="24">
        <f t="shared" si="1"/>
        <v>0.57171061362948661</v>
      </c>
    </row>
    <row r="33" spans="1:14" s="3" customFormat="1" x14ac:dyDescent="0.25">
      <c r="A33" s="25">
        <v>25</v>
      </c>
      <c r="B33" s="6" t="s">
        <v>34</v>
      </c>
      <c r="C33" s="6">
        <v>46</v>
      </c>
      <c r="D33" s="6">
        <v>9.81</v>
      </c>
      <c r="E33" s="6">
        <v>196.75</v>
      </c>
      <c r="F33" s="6">
        <v>1750.73</v>
      </c>
      <c r="G33" s="10">
        <v>1957.29</v>
      </c>
      <c r="H33" s="10">
        <v>18.25</v>
      </c>
      <c r="I33" s="10">
        <v>328.55</v>
      </c>
      <c r="J33" s="10">
        <v>1185.3599999999999</v>
      </c>
      <c r="K33" s="10">
        <v>1532.16</v>
      </c>
      <c r="L33" s="10">
        <v>0</v>
      </c>
      <c r="M33" s="10">
        <f t="shared" si="0"/>
        <v>1532.16</v>
      </c>
      <c r="N33" s="24">
        <f t="shared" si="1"/>
        <v>0.78279662185981647</v>
      </c>
    </row>
    <row r="34" spans="1:14" s="3" customFormat="1" x14ac:dyDescent="0.25">
      <c r="A34" s="25">
        <v>26</v>
      </c>
      <c r="B34" s="6" t="s">
        <v>35</v>
      </c>
      <c r="C34" s="6">
        <v>17</v>
      </c>
      <c r="D34" s="6">
        <v>0</v>
      </c>
      <c r="E34" s="6">
        <v>25.1</v>
      </c>
      <c r="F34" s="6">
        <v>121.02</v>
      </c>
      <c r="G34" s="10">
        <v>146.12</v>
      </c>
      <c r="H34" s="10">
        <v>0</v>
      </c>
      <c r="I34" s="10">
        <v>13.18</v>
      </c>
      <c r="J34" s="10">
        <v>342.11</v>
      </c>
      <c r="K34" s="10">
        <v>355.29</v>
      </c>
      <c r="L34" s="10">
        <v>0</v>
      </c>
      <c r="M34" s="10">
        <f t="shared" si="0"/>
        <v>355.29</v>
      </c>
      <c r="N34" s="24">
        <f t="shared" si="1"/>
        <v>2.4314946619217084</v>
      </c>
    </row>
    <row r="35" spans="1:14" s="3" customFormat="1" x14ac:dyDescent="0.25">
      <c r="A35" s="25">
        <v>27</v>
      </c>
      <c r="B35" s="6" t="s">
        <v>36</v>
      </c>
      <c r="C35" s="6">
        <v>24</v>
      </c>
      <c r="D35" s="6">
        <v>26.51</v>
      </c>
      <c r="E35" s="6">
        <v>0</v>
      </c>
      <c r="F35" s="6">
        <v>3596.92</v>
      </c>
      <c r="G35" s="10">
        <v>3623.43</v>
      </c>
      <c r="H35" s="10">
        <v>239.72</v>
      </c>
      <c r="I35" s="10">
        <v>0</v>
      </c>
      <c r="J35" s="10">
        <v>1873.1</v>
      </c>
      <c r="K35" s="10">
        <v>2112.8200000000002</v>
      </c>
      <c r="L35" s="10">
        <v>1143.68</v>
      </c>
      <c r="M35" s="10">
        <f t="shared" si="0"/>
        <v>3256.5</v>
      </c>
      <c r="N35" s="24">
        <f t="shared" si="1"/>
        <v>0.89873407241205161</v>
      </c>
    </row>
    <row r="36" spans="1:14" s="3" customFormat="1" ht="16.5" thickBot="1" x14ac:dyDescent="0.3">
      <c r="A36" s="25">
        <v>28</v>
      </c>
      <c r="B36" s="6" t="s">
        <v>37</v>
      </c>
      <c r="C36" s="6">
        <v>98</v>
      </c>
      <c r="D36" s="6">
        <v>408.96</v>
      </c>
      <c r="E36" s="6">
        <v>372.11</v>
      </c>
      <c r="F36" s="6">
        <v>16133.57</v>
      </c>
      <c r="G36" s="10">
        <v>16914.64</v>
      </c>
      <c r="H36" s="10">
        <v>153.9</v>
      </c>
      <c r="I36" s="10">
        <v>291.48</v>
      </c>
      <c r="J36" s="10">
        <v>5834.65</v>
      </c>
      <c r="K36" s="10">
        <v>6280.03</v>
      </c>
      <c r="L36" s="10">
        <v>0</v>
      </c>
      <c r="M36" s="10">
        <f t="shared" si="0"/>
        <v>6280.03</v>
      </c>
      <c r="N36" s="24">
        <f t="shared" si="1"/>
        <v>0.37127778066810763</v>
      </c>
    </row>
    <row r="37" spans="1:14" s="5" customFormat="1" ht="16.5" thickBot="1" x14ac:dyDescent="0.3">
      <c r="A37" s="30"/>
      <c r="B37" s="21" t="s">
        <v>38</v>
      </c>
      <c r="C37" s="21">
        <v>3171</v>
      </c>
      <c r="D37" s="21">
        <v>13713.81</v>
      </c>
      <c r="E37" s="31">
        <v>34175.269999999997</v>
      </c>
      <c r="F37" s="21">
        <v>394772.57</v>
      </c>
      <c r="G37" s="12">
        <f>SUM(G21:G36)</f>
        <v>442661.64999999991</v>
      </c>
      <c r="H37" s="12">
        <f t="shared" ref="H37:M37" si="5">SUM(H21:H36)</f>
        <v>23015.33</v>
      </c>
      <c r="I37" s="12">
        <f t="shared" si="5"/>
        <v>35846.6</v>
      </c>
      <c r="J37" s="12">
        <f t="shared" si="5"/>
        <v>302735.27999999991</v>
      </c>
      <c r="K37" s="12">
        <f t="shared" si="5"/>
        <v>361597.20999999996</v>
      </c>
      <c r="L37" s="12">
        <f t="shared" si="5"/>
        <v>3333.7300000000005</v>
      </c>
      <c r="M37" s="12">
        <f t="shared" si="5"/>
        <v>364930.94</v>
      </c>
      <c r="N37" s="32">
        <f t="shared" si="1"/>
        <v>0.8244015265383845</v>
      </c>
    </row>
    <row r="38" spans="1:14" s="5" customFormat="1" ht="16.5" thickBot="1" x14ac:dyDescent="0.3">
      <c r="A38" s="30"/>
      <c r="B38" s="21" t="s">
        <v>39</v>
      </c>
      <c r="C38" s="21">
        <v>13906</v>
      </c>
      <c r="D38" s="21">
        <v>254891.91</v>
      </c>
      <c r="E38" s="31">
        <v>254919.84</v>
      </c>
      <c r="F38" s="21">
        <v>1168189.05</v>
      </c>
      <c r="G38" s="12">
        <f>G20+G37</f>
        <v>1678000.8</v>
      </c>
      <c r="H38" s="12">
        <f t="shared" ref="H38:M38" si="6">H20+H37</f>
        <v>130874.92000000001</v>
      </c>
      <c r="I38" s="12">
        <f t="shared" si="6"/>
        <v>136204.49</v>
      </c>
      <c r="J38" s="12">
        <f t="shared" si="6"/>
        <v>636887.03999999992</v>
      </c>
      <c r="K38" s="12">
        <f t="shared" si="6"/>
        <v>903966.45</v>
      </c>
      <c r="L38" s="12">
        <f t="shared" si="6"/>
        <v>71953.540000000008</v>
      </c>
      <c r="M38" s="12">
        <f t="shared" si="6"/>
        <v>975919.99</v>
      </c>
      <c r="N38" s="32">
        <f t="shared" si="1"/>
        <v>0.58159685621127233</v>
      </c>
    </row>
    <row r="39" spans="1:14" s="3" customFormat="1" x14ac:dyDescent="0.25">
      <c r="A39" s="25">
        <v>29</v>
      </c>
      <c r="B39" s="6" t="s">
        <v>69</v>
      </c>
      <c r="C39" s="6">
        <v>1362</v>
      </c>
      <c r="D39" s="6">
        <v>24919.97</v>
      </c>
      <c r="E39" s="6">
        <v>7287.12</v>
      </c>
      <c r="F39" s="6">
        <v>5272.52</v>
      </c>
      <c r="G39" s="10">
        <v>37479.61</v>
      </c>
      <c r="H39" s="10">
        <v>20006.560000000001</v>
      </c>
      <c r="I39" s="10">
        <v>4700.49</v>
      </c>
      <c r="J39" s="10">
        <v>1359.72</v>
      </c>
      <c r="K39" s="10">
        <v>26066.77</v>
      </c>
      <c r="L39" s="10">
        <v>0</v>
      </c>
      <c r="M39" s="10">
        <f t="shared" si="0"/>
        <v>26066.77</v>
      </c>
      <c r="N39" s="24">
        <f t="shared" si="1"/>
        <v>0.69549202886582862</v>
      </c>
    </row>
    <row r="40" spans="1:14" s="3" customFormat="1" x14ac:dyDescent="0.25">
      <c r="A40" s="25">
        <v>30</v>
      </c>
      <c r="B40" s="6" t="s">
        <v>70</v>
      </c>
      <c r="C40" s="6">
        <v>2014</v>
      </c>
      <c r="D40" s="6">
        <v>50071.53</v>
      </c>
      <c r="E40" s="6">
        <v>7287.9</v>
      </c>
      <c r="F40" s="6">
        <v>7011.81</v>
      </c>
      <c r="G40" s="10">
        <v>64371.24</v>
      </c>
      <c r="H40" s="10">
        <v>25067.1</v>
      </c>
      <c r="I40" s="10">
        <v>3527.31</v>
      </c>
      <c r="J40" s="10">
        <v>3185.49</v>
      </c>
      <c r="K40" s="10">
        <v>31779.9</v>
      </c>
      <c r="L40" s="10">
        <v>0</v>
      </c>
      <c r="M40" s="10">
        <f t="shared" si="0"/>
        <v>31779.9</v>
      </c>
      <c r="N40" s="24">
        <f t="shared" si="1"/>
        <v>0.49369718526472384</v>
      </c>
    </row>
    <row r="41" spans="1:14" s="3" customFormat="1" ht="16.5" thickBot="1" x14ac:dyDescent="0.3">
      <c r="A41" s="25">
        <v>31</v>
      </c>
      <c r="B41" s="6" t="s">
        <v>40</v>
      </c>
      <c r="C41" s="6">
        <v>975</v>
      </c>
      <c r="D41" s="6">
        <v>16881.439999999999</v>
      </c>
      <c r="E41" s="6">
        <v>6016.06</v>
      </c>
      <c r="F41" s="6">
        <v>4750.26</v>
      </c>
      <c r="G41" s="10">
        <v>27647.759999999998</v>
      </c>
      <c r="H41" s="10">
        <v>14276.1</v>
      </c>
      <c r="I41" s="10">
        <v>4480.55</v>
      </c>
      <c r="J41" s="10">
        <v>2244.27</v>
      </c>
      <c r="K41" s="10">
        <v>21000.92</v>
      </c>
      <c r="L41" s="10">
        <v>0</v>
      </c>
      <c r="M41" s="10">
        <f t="shared" si="0"/>
        <v>21000.92</v>
      </c>
      <c r="N41" s="24">
        <f t="shared" si="1"/>
        <v>0.75958848022407599</v>
      </c>
    </row>
    <row r="42" spans="1:14" s="5" customFormat="1" ht="16.5" thickBot="1" x14ac:dyDescent="0.3">
      <c r="A42" s="30"/>
      <c r="B42" s="21" t="s">
        <v>41</v>
      </c>
      <c r="C42" s="21">
        <v>4351</v>
      </c>
      <c r="D42" s="21">
        <v>91872.94</v>
      </c>
      <c r="E42" s="31">
        <v>20591.080000000002</v>
      </c>
      <c r="F42" s="21">
        <v>17034.59</v>
      </c>
      <c r="G42" s="12">
        <f>SUM(G39:G41)</f>
        <v>129498.61</v>
      </c>
      <c r="H42" s="12">
        <f t="shared" ref="H42:M42" si="7">SUM(H39:H41)</f>
        <v>59349.760000000002</v>
      </c>
      <c r="I42" s="12">
        <f t="shared" si="7"/>
        <v>12708.349999999999</v>
      </c>
      <c r="J42" s="12">
        <f t="shared" si="7"/>
        <v>6789.48</v>
      </c>
      <c r="K42" s="12">
        <f t="shared" si="7"/>
        <v>78847.59</v>
      </c>
      <c r="L42" s="12">
        <f t="shared" si="7"/>
        <v>0</v>
      </c>
      <c r="M42" s="12">
        <f t="shared" si="7"/>
        <v>78847.59</v>
      </c>
      <c r="N42" s="32">
        <f t="shared" si="1"/>
        <v>0.60886823418413527</v>
      </c>
    </row>
    <row r="43" spans="1:14" s="5" customFormat="1" ht="16.5" thickBot="1" x14ac:dyDescent="0.3">
      <c r="A43" s="30"/>
      <c r="B43" s="21" t="s">
        <v>42</v>
      </c>
      <c r="C43" s="21">
        <v>18257</v>
      </c>
      <c r="D43" s="21">
        <v>346764.85</v>
      </c>
      <c r="E43" s="31">
        <v>275510.92</v>
      </c>
      <c r="F43" s="21">
        <v>1185223.6399999999</v>
      </c>
      <c r="G43" s="12">
        <f>G38+G42</f>
        <v>1807499.4100000001</v>
      </c>
      <c r="H43" s="12">
        <f t="shared" ref="H43:M43" si="8">H38+H42</f>
        <v>190224.68000000002</v>
      </c>
      <c r="I43" s="12">
        <f t="shared" si="8"/>
        <v>148912.84</v>
      </c>
      <c r="J43" s="12">
        <f t="shared" si="8"/>
        <v>643676.5199999999</v>
      </c>
      <c r="K43" s="12">
        <f t="shared" si="8"/>
        <v>982814.03999999992</v>
      </c>
      <c r="L43" s="12">
        <f t="shared" si="8"/>
        <v>71953.540000000008</v>
      </c>
      <c r="M43" s="12">
        <f t="shared" si="8"/>
        <v>1054767.58</v>
      </c>
      <c r="N43" s="32">
        <f t="shared" si="1"/>
        <v>0.58355071883536602</v>
      </c>
    </row>
    <row r="44" spans="1:14" s="3" customFormat="1" x14ac:dyDescent="0.25">
      <c r="A44" s="25">
        <v>32</v>
      </c>
      <c r="B44" s="6" t="s">
        <v>43</v>
      </c>
      <c r="C44" s="6">
        <v>1366</v>
      </c>
      <c r="D44" s="6">
        <v>6982.08</v>
      </c>
      <c r="E44" s="6">
        <v>8814.43</v>
      </c>
      <c r="F44" s="6">
        <v>18986.759999999998</v>
      </c>
      <c r="G44" s="10">
        <v>34783.269999999997</v>
      </c>
      <c r="H44" s="10">
        <v>5371.82</v>
      </c>
      <c r="I44" s="10">
        <v>6460.09</v>
      </c>
      <c r="J44" s="10">
        <v>14796.8</v>
      </c>
      <c r="K44" s="10">
        <v>26628.71</v>
      </c>
      <c r="L44" s="10">
        <v>0</v>
      </c>
      <c r="M44" s="10">
        <f t="shared" si="0"/>
        <v>26628.71</v>
      </c>
      <c r="N44" s="24">
        <f t="shared" si="1"/>
        <v>0.76556085727420109</v>
      </c>
    </row>
    <row r="45" spans="1:14" s="3" customFormat="1" ht="16.5" thickBot="1" x14ac:dyDescent="0.3">
      <c r="A45" s="25">
        <v>33</v>
      </c>
      <c r="B45" s="6" t="s">
        <v>44</v>
      </c>
      <c r="C45" s="6">
        <v>323</v>
      </c>
      <c r="D45" s="6">
        <v>2.62</v>
      </c>
      <c r="E45" s="6">
        <v>3.66</v>
      </c>
      <c r="F45" s="6">
        <v>2.4300000000000002</v>
      </c>
      <c r="G45" s="10">
        <v>8.7100000000000009</v>
      </c>
      <c r="H45" s="10">
        <v>1686.53</v>
      </c>
      <c r="I45" s="10">
        <v>694.3</v>
      </c>
      <c r="J45" s="10">
        <v>233.91</v>
      </c>
      <c r="K45" s="10">
        <v>2614.7399999999998</v>
      </c>
      <c r="L45" s="10">
        <v>0</v>
      </c>
      <c r="M45" s="10">
        <f t="shared" si="0"/>
        <v>2614.7399999999998</v>
      </c>
      <c r="N45" s="24">
        <f t="shared" si="1"/>
        <v>300.1997703788748</v>
      </c>
    </row>
    <row r="46" spans="1:14" s="5" customFormat="1" ht="16.5" thickBot="1" x14ac:dyDescent="0.3">
      <c r="A46" s="30"/>
      <c r="B46" s="21" t="s">
        <v>45</v>
      </c>
      <c r="C46" s="21">
        <v>1689</v>
      </c>
      <c r="D46" s="21">
        <v>6984.7</v>
      </c>
      <c r="E46" s="31">
        <v>8818.09</v>
      </c>
      <c r="F46" s="21">
        <v>18989.189999999999</v>
      </c>
      <c r="G46" s="12">
        <f>SUM(G44:G45)</f>
        <v>34791.979999999996</v>
      </c>
      <c r="H46" s="12">
        <f t="shared" ref="H46:M46" si="9">SUM(H44:H45)</f>
        <v>7058.3499999999995</v>
      </c>
      <c r="I46" s="12">
        <f t="shared" si="9"/>
        <v>7154.39</v>
      </c>
      <c r="J46" s="12">
        <f t="shared" si="9"/>
        <v>15030.71</v>
      </c>
      <c r="K46" s="12">
        <f t="shared" si="9"/>
        <v>29243.449999999997</v>
      </c>
      <c r="L46" s="12">
        <f t="shared" si="9"/>
        <v>0</v>
      </c>
      <c r="M46" s="12">
        <f t="shared" si="9"/>
        <v>29243.449999999997</v>
      </c>
      <c r="N46" s="32">
        <f t="shared" si="1"/>
        <v>0.84052272966356045</v>
      </c>
    </row>
    <row r="47" spans="1:14" s="3" customFormat="1" x14ac:dyDescent="0.25">
      <c r="A47" s="25">
        <v>34</v>
      </c>
      <c r="B47" s="6" t="s">
        <v>46</v>
      </c>
      <c r="C47" s="6">
        <v>101</v>
      </c>
      <c r="D47" s="6">
        <v>6.45</v>
      </c>
      <c r="E47" s="6">
        <v>15.6</v>
      </c>
      <c r="F47" s="6">
        <v>3263.33</v>
      </c>
      <c r="G47" s="10">
        <v>3285.38</v>
      </c>
      <c r="H47" s="10">
        <v>229.54</v>
      </c>
      <c r="I47" s="10">
        <v>365.85</v>
      </c>
      <c r="J47" s="10">
        <v>2347.58</v>
      </c>
      <c r="K47" s="10">
        <v>2942.97</v>
      </c>
      <c r="L47" s="10">
        <v>0</v>
      </c>
      <c r="M47" s="10">
        <f t="shared" si="0"/>
        <v>2942.97</v>
      </c>
      <c r="N47" s="24">
        <f t="shared" si="1"/>
        <v>0.89577765737905501</v>
      </c>
    </row>
    <row r="48" spans="1:14" s="3" customFormat="1" x14ac:dyDescent="0.25">
      <c r="A48" s="25">
        <v>35</v>
      </c>
      <c r="B48" s="6" t="s">
        <v>47</v>
      </c>
      <c r="C48" s="6">
        <v>16</v>
      </c>
      <c r="D48" s="6">
        <v>0</v>
      </c>
      <c r="E48" s="6">
        <v>1.68</v>
      </c>
      <c r="F48" s="6">
        <v>639.16</v>
      </c>
      <c r="G48" s="10">
        <v>640.84</v>
      </c>
      <c r="H48" s="10">
        <v>0</v>
      </c>
      <c r="I48" s="10">
        <v>11.52</v>
      </c>
      <c r="J48" s="10">
        <v>356.3</v>
      </c>
      <c r="K48" s="10">
        <v>367.82</v>
      </c>
      <c r="L48" s="10">
        <v>0</v>
      </c>
      <c r="M48" s="10">
        <f t="shared" si="0"/>
        <v>367.82</v>
      </c>
      <c r="N48" s="24">
        <f t="shared" si="1"/>
        <v>0.57396542038574372</v>
      </c>
    </row>
    <row r="49" spans="1:14" s="3" customFormat="1" x14ac:dyDescent="0.25">
      <c r="A49" s="25">
        <v>36</v>
      </c>
      <c r="B49" s="6" t="s">
        <v>48</v>
      </c>
      <c r="C49" s="6">
        <v>38</v>
      </c>
      <c r="D49" s="6">
        <v>9.4</v>
      </c>
      <c r="E49" s="6">
        <v>16.13</v>
      </c>
      <c r="F49" s="6">
        <v>1628.84</v>
      </c>
      <c r="G49" s="10">
        <v>1654.37</v>
      </c>
      <c r="H49" s="10">
        <v>558.49</v>
      </c>
      <c r="I49" s="10">
        <v>67.430000000000007</v>
      </c>
      <c r="J49" s="10">
        <v>744.36</v>
      </c>
      <c r="K49" s="10">
        <v>1370.28</v>
      </c>
      <c r="L49" s="10">
        <v>0</v>
      </c>
      <c r="M49" s="10">
        <f t="shared" si="0"/>
        <v>1370.28</v>
      </c>
      <c r="N49" s="24">
        <f t="shared" si="1"/>
        <v>0.82827904277761322</v>
      </c>
    </row>
    <row r="50" spans="1:14" s="3" customFormat="1" x14ac:dyDescent="0.25">
      <c r="A50" s="25">
        <v>37</v>
      </c>
      <c r="B50" s="6" t="s">
        <v>49</v>
      </c>
      <c r="C50" s="6">
        <v>60</v>
      </c>
      <c r="D50" s="6">
        <v>47.8</v>
      </c>
      <c r="E50" s="6">
        <v>68.849999999999994</v>
      </c>
      <c r="F50" s="6">
        <v>1597.33</v>
      </c>
      <c r="G50" s="10">
        <v>1713.98</v>
      </c>
      <c r="H50" s="10">
        <v>292.3</v>
      </c>
      <c r="I50" s="10">
        <v>149.03</v>
      </c>
      <c r="J50" s="10">
        <v>1596.42</v>
      </c>
      <c r="K50" s="10">
        <v>2037.75</v>
      </c>
      <c r="L50" s="10">
        <v>0</v>
      </c>
      <c r="M50" s="10">
        <f t="shared" si="0"/>
        <v>2037.75</v>
      </c>
      <c r="N50" s="24">
        <f t="shared" si="1"/>
        <v>1.1888995204144739</v>
      </c>
    </row>
    <row r="51" spans="1:14" s="3" customFormat="1" x14ac:dyDescent="0.25">
      <c r="A51" s="25">
        <v>38</v>
      </c>
      <c r="B51" s="6" t="s">
        <v>50</v>
      </c>
      <c r="C51" s="6">
        <v>214</v>
      </c>
      <c r="D51" s="6">
        <v>47.32</v>
      </c>
      <c r="E51" s="6">
        <v>93.76</v>
      </c>
      <c r="F51" s="6">
        <v>3162.56</v>
      </c>
      <c r="G51" s="10">
        <v>3303.64</v>
      </c>
      <c r="H51" s="10">
        <v>1344</v>
      </c>
      <c r="I51" s="10">
        <v>1110.8399999999999</v>
      </c>
      <c r="J51" s="10">
        <v>2003.38</v>
      </c>
      <c r="K51" s="10">
        <v>4458.22</v>
      </c>
      <c r="L51" s="10">
        <v>0</v>
      </c>
      <c r="M51" s="10">
        <f t="shared" si="0"/>
        <v>4458.22</v>
      </c>
      <c r="N51" s="24">
        <f t="shared" si="1"/>
        <v>1.3494872322650169</v>
      </c>
    </row>
    <row r="52" spans="1:14" s="3" customFormat="1" x14ac:dyDescent="0.25">
      <c r="A52" s="25">
        <v>39</v>
      </c>
      <c r="B52" s="6" t="s">
        <v>51</v>
      </c>
      <c r="C52" s="6">
        <v>26</v>
      </c>
      <c r="D52" s="6">
        <v>83.31</v>
      </c>
      <c r="E52" s="6">
        <v>436.41</v>
      </c>
      <c r="F52" s="6">
        <v>1673.49</v>
      </c>
      <c r="G52" s="10">
        <v>2193.21</v>
      </c>
      <c r="H52" s="10">
        <v>27.85</v>
      </c>
      <c r="I52" s="10">
        <v>202.44</v>
      </c>
      <c r="J52" s="10">
        <v>1186.17</v>
      </c>
      <c r="K52" s="10">
        <v>1416.46</v>
      </c>
      <c r="L52" s="10">
        <v>435.51</v>
      </c>
      <c r="M52" s="10">
        <f t="shared" si="0"/>
        <v>1851.97</v>
      </c>
      <c r="N52" s="24">
        <f t="shared" si="1"/>
        <v>0.84441070394535866</v>
      </c>
    </row>
    <row r="53" spans="1:14" s="3" customFormat="1" ht="16.5" thickBot="1" x14ac:dyDescent="0.3">
      <c r="A53" s="25">
        <v>40</v>
      </c>
      <c r="B53" s="6" t="s">
        <v>52</v>
      </c>
      <c r="C53" s="6">
        <v>32</v>
      </c>
      <c r="D53" s="6">
        <v>0.02</v>
      </c>
      <c r="E53" s="6">
        <v>0</v>
      </c>
      <c r="F53" s="6">
        <v>123.84</v>
      </c>
      <c r="G53" s="10">
        <v>123.86</v>
      </c>
      <c r="H53" s="10">
        <v>351.52</v>
      </c>
      <c r="I53" s="10">
        <v>0</v>
      </c>
      <c r="J53" s="10">
        <v>76.39</v>
      </c>
      <c r="K53" s="10">
        <v>427.91</v>
      </c>
      <c r="L53" s="10">
        <v>0</v>
      </c>
      <c r="M53" s="10">
        <f t="shared" si="0"/>
        <v>427.91</v>
      </c>
      <c r="N53" s="24">
        <f t="shared" si="1"/>
        <v>3.4547876634910386</v>
      </c>
    </row>
    <row r="54" spans="1:14" s="5" customFormat="1" ht="16.5" thickBot="1" x14ac:dyDescent="0.3">
      <c r="A54" s="37"/>
      <c r="B54" s="38" t="s">
        <v>53</v>
      </c>
      <c r="C54" s="38">
        <v>487</v>
      </c>
      <c r="D54" s="38">
        <v>194.3</v>
      </c>
      <c r="E54" s="39">
        <v>632.42999999999995</v>
      </c>
      <c r="F54" s="38">
        <v>12088.55</v>
      </c>
      <c r="G54" s="40">
        <f>SUM(G47:G53)</f>
        <v>12915.279999999999</v>
      </c>
      <c r="H54" s="40">
        <f t="shared" ref="H54:M54" si="10">SUM(H47:H53)</f>
        <v>2803.7</v>
      </c>
      <c r="I54" s="40">
        <f t="shared" si="10"/>
        <v>1907.1100000000001</v>
      </c>
      <c r="J54" s="40">
        <f t="shared" si="10"/>
        <v>8310.5999999999985</v>
      </c>
      <c r="K54" s="40">
        <f t="shared" si="10"/>
        <v>13021.41</v>
      </c>
      <c r="L54" s="40">
        <f t="shared" si="10"/>
        <v>435.51</v>
      </c>
      <c r="M54" s="40">
        <f t="shared" si="10"/>
        <v>13456.92</v>
      </c>
      <c r="N54" s="41">
        <f t="shared" si="1"/>
        <v>1.0419379215936473</v>
      </c>
    </row>
    <row r="55" spans="1:14" s="3" customFormat="1" x14ac:dyDescent="0.25">
      <c r="A55" s="47">
        <v>41</v>
      </c>
      <c r="B55" s="48" t="s">
        <v>54</v>
      </c>
      <c r="C55" s="48">
        <v>73</v>
      </c>
      <c r="D55" s="48">
        <v>12.48</v>
      </c>
      <c r="E55" s="48">
        <v>674.84</v>
      </c>
      <c r="F55" s="48">
        <v>2067.34</v>
      </c>
      <c r="G55" s="49">
        <v>2754.66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f t="shared" si="0"/>
        <v>0</v>
      </c>
      <c r="N55" s="50">
        <f t="shared" si="1"/>
        <v>0</v>
      </c>
    </row>
    <row r="56" spans="1:14" s="3" customFormat="1" x14ac:dyDescent="0.25">
      <c r="A56" s="25">
        <v>42</v>
      </c>
      <c r="B56" s="6" t="s">
        <v>55</v>
      </c>
      <c r="C56" s="6">
        <v>29</v>
      </c>
      <c r="D56" s="6">
        <v>0</v>
      </c>
      <c r="E56" s="6">
        <v>1.3</v>
      </c>
      <c r="F56" s="6">
        <v>0.94</v>
      </c>
      <c r="G56" s="10">
        <v>2.2400000000000002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0"/>
        <v>0</v>
      </c>
      <c r="N56" s="51">
        <f t="shared" si="1"/>
        <v>0</v>
      </c>
    </row>
    <row r="57" spans="1:14" s="3" customFormat="1" x14ac:dyDescent="0.25">
      <c r="A57" s="25">
        <v>43</v>
      </c>
      <c r="B57" s="6" t="s">
        <v>56</v>
      </c>
      <c r="C57" s="6">
        <v>0</v>
      </c>
      <c r="D57" s="6">
        <v>0</v>
      </c>
      <c r="E57" s="6">
        <v>291.58</v>
      </c>
      <c r="F57" s="6">
        <v>0</v>
      </c>
      <c r="G57" s="10">
        <v>291.58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0"/>
        <v>0</v>
      </c>
      <c r="N57" s="51">
        <f t="shared" si="1"/>
        <v>0</v>
      </c>
    </row>
    <row r="58" spans="1:14" s="3" customFormat="1" ht="16.5" thickBot="1" x14ac:dyDescent="0.3">
      <c r="A58" s="52">
        <v>44</v>
      </c>
      <c r="B58" s="57" t="s">
        <v>57</v>
      </c>
      <c r="C58" s="53">
        <v>0</v>
      </c>
      <c r="D58" s="53">
        <v>0</v>
      </c>
      <c r="E58" s="54">
        <v>0</v>
      </c>
      <c r="F58" s="53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f t="shared" si="0"/>
        <v>0</v>
      </c>
      <c r="N58" s="56">
        <v>0</v>
      </c>
    </row>
    <row r="59" spans="1:14" s="5" customFormat="1" ht="16.5" thickBot="1" x14ac:dyDescent="0.3">
      <c r="A59" s="42"/>
      <c r="B59" s="43" t="s">
        <v>58</v>
      </c>
      <c r="C59" s="43">
        <v>102</v>
      </c>
      <c r="D59" s="43">
        <v>12.48</v>
      </c>
      <c r="E59" s="44">
        <v>967.72</v>
      </c>
      <c r="F59" s="43">
        <v>2068.2800000000002</v>
      </c>
      <c r="G59" s="45">
        <f>SUM(G55:G58)</f>
        <v>3048.4799999999996</v>
      </c>
      <c r="H59" s="45">
        <f t="shared" ref="H59:M59" si="11">SUM(H55:H58)</f>
        <v>0</v>
      </c>
      <c r="I59" s="45">
        <f t="shared" si="11"/>
        <v>0</v>
      </c>
      <c r="J59" s="45">
        <f t="shared" si="11"/>
        <v>0</v>
      </c>
      <c r="K59" s="45">
        <f t="shared" si="11"/>
        <v>0</v>
      </c>
      <c r="L59" s="45">
        <f t="shared" si="11"/>
        <v>0</v>
      </c>
      <c r="M59" s="45">
        <f t="shared" si="11"/>
        <v>0</v>
      </c>
      <c r="N59" s="46">
        <f t="shared" si="1"/>
        <v>0</v>
      </c>
    </row>
    <row r="60" spans="1:14" s="5" customFormat="1" ht="16.5" thickBot="1" x14ac:dyDescent="0.3">
      <c r="A60" s="30"/>
      <c r="B60" s="21" t="s">
        <v>68</v>
      </c>
      <c r="C60" s="21"/>
      <c r="D60" s="21"/>
      <c r="E60" s="31"/>
      <c r="F60" s="21"/>
      <c r="G60" s="12"/>
      <c r="H60" s="12"/>
      <c r="I60" s="12"/>
      <c r="J60" s="12"/>
      <c r="K60" s="12"/>
      <c r="L60" s="12"/>
      <c r="M60" s="12">
        <v>10835.41</v>
      </c>
      <c r="N60" s="32"/>
    </row>
    <row r="61" spans="1:14" s="5" customFormat="1" ht="16.5" thickBot="1" x14ac:dyDescent="0.3">
      <c r="A61" s="13"/>
      <c r="B61" s="16" t="s">
        <v>59</v>
      </c>
      <c r="C61" s="17">
        <v>20535</v>
      </c>
      <c r="D61" s="17">
        <v>353956.33</v>
      </c>
      <c r="E61" s="18">
        <v>285929.15999999997</v>
      </c>
      <c r="F61" s="19">
        <v>1218369.6599999999</v>
      </c>
      <c r="G61" s="34">
        <f>G43+G46+G54+G59</f>
        <v>1858255.1500000001</v>
      </c>
      <c r="H61" s="34">
        <f t="shared" ref="H61:L61" si="12">H43+H46+H54+H59</f>
        <v>200086.73000000004</v>
      </c>
      <c r="I61" s="34">
        <f t="shared" si="12"/>
        <v>157974.34</v>
      </c>
      <c r="J61" s="34">
        <f t="shared" si="12"/>
        <v>667017.82999999984</v>
      </c>
      <c r="K61" s="34">
        <f t="shared" si="12"/>
        <v>1025078.8999999999</v>
      </c>
      <c r="L61" s="34">
        <f t="shared" si="12"/>
        <v>72389.05</v>
      </c>
      <c r="M61" s="34">
        <f>M43+M46+M54+M60+M59</f>
        <v>1108303.3599999999</v>
      </c>
      <c r="N61" s="32">
        <f t="shared" si="1"/>
        <v>0.59642151940221977</v>
      </c>
    </row>
  </sheetData>
  <mergeCells count="4">
    <mergeCell ref="A1:N1"/>
    <mergeCell ref="A2:N2"/>
    <mergeCell ref="A3:N3"/>
    <mergeCell ref="A4:N4"/>
  </mergeCells>
  <printOptions horizontalCentered="1" verticalCentered="1"/>
  <pageMargins left="0.55118110236220497" right="0.31496062992126" top="0.118110236220472" bottom="0.118110236220472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ABC</cp:lastModifiedBy>
  <cp:lastPrinted>2025-02-06T10:44:14Z</cp:lastPrinted>
  <dcterms:created xsi:type="dcterms:W3CDTF">2013-06-28T06:52:05Z</dcterms:created>
  <dcterms:modified xsi:type="dcterms:W3CDTF">2025-03-20T10:11:21Z</dcterms:modified>
</cp:coreProperties>
</file>